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arème applicable" sheetId="1" r:id="rId1"/>
    <sheet name="Tableau tarifs" sheetId="2" r:id="rId2"/>
  </sheets>
  <definedNames>
    <definedName name="_xlnm.Print_Area" localSheetId="0">'Barème applicable'!$C$1:$F$17</definedName>
    <definedName name="_xlnm.Print_Area" localSheetId="1">'Tableau tarifs'!$A$1:$I$18</definedName>
  </definedNames>
  <calcPr fullCalcOnLoad="1"/>
</workbook>
</file>

<file path=xl/sharedStrings.xml><?xml version="1.0" encoding="utf-8"?>
<sst xmlns="http://schemas.openxmlformats.org/spreadsheetml/2006/main" count="44" uniqueCount="32">
  <si>
    <t>TAXE DE SEJOUR - Barème applicable pour</t>
  </si>
  <si>
    <t>cf article L.2333-30 du CGCT</t>
  </si>
  <si>
    <t>N°</t>
  </si>
  <si>
    <t>Catégories d'hébergement</t>
  </si>
  <si>
    <t>Tarif plancher</t>
  </si>
  <si>
    <t>Tarif plafond</t>
  </si>
  <si>
    <t>Palaces</t>
  </si>
  <si>
    <t>Hôtels de tourisme 5 étoiles
Résidences de tourisme 5 étoiles
Meublés de tourisme 5 étoiles</t>
  </si>
  <si>
    <t>Hôtels de tourisme 4 étoiles
Résidences de tourisme 4 étoiles
Meublés de tourisme 4 étoiles</t>
  </si>
  <si>
    <t>Hôtels de tourisme 3 étoiles
Résidences de tourisme 3 étoiles
Meublés de tourisme 3 étoiles</t>
  </si>
  <si>
    <t>Hôtels de tourisme 2 étoiles
Résidences de tourisme 2 étoiles
Meublés de tourisme 2 étoiles
Villages de vacances 4 et 5 étoiles</t>
  </si>
  <si>
    <t>Hôtels de tourisme 1 étoile
Résidences de tourisme 1 étoile
Meublés de tourisme 1 étoile
Villages de vacances 1, 2 et 3 étoiles
Chambre d'hôtes</t>
  </si>
  <si>
    <t>Terrains de camping et terrains de caravanage classés en 3, 4 et 5 étoiles et tout autre terrain d'hébergement de plein air de caractéristiques équivalentes
Emplacements dans des aires de camping-cars et des parcs de stationnement touristiques par tranche de 24 heures.</t>
  </si>
  <si>
    <t>Terrains de camping et terrains de caravanage classés en 1 et 2 étoiles et tout autre terrain d'hébergement de plein air de caractéristiques équivalentes
Ports de plaisance</t>
  </si>
  <si>
    <t>Tout hébergement en attente de classement ou sans classement à l'exception des hébergements de plein air</t>
  </si>
  <si>
    <t>Les tarifs plancher et plafond n'incluent pas la surtaxe départementale</t>
  </si>
  <si>
    <t xml:space="preserve">dont le taux est de </t>
  </si>
  <si>
    <t>Entrer tous les tarifs avant de regarder les vérifications</t>
  </si>
  <si>
    <t>Part
collectivité</t>
  </si>
  <si>
    <t>Part surtaxe
départementale</t>
  </si>
  <si>
    <t>Total</t>
  </si>
  <si>
    <t>Vérifications</t>
  </si>
  <si>
    <t>Plafond applicable pour la catégorie 9</t>
  </si>
  <si>
    <t>Tableau à intégrer systématiquement dans toute délibération relative aux tarifs (même si un seul tarif est modifié)</t>
  </si>
  <si>
    <t>Date limite de délibération</t>
  </si>
  <si>
    <t>Préciser un tarif pour chacune des catégories, même dans lesquelles il n'y aurait aucun redevable au moment de la délibération</t>
  </si>
  <si>
    <t>Il faut délibérer avant le 1er juillet N</t>
  </si>
  <si>
    <t>Le tarif d'une catégorie ne peut pas être inférieur au tarif d'une catégorie inférieure</t>
  </si>
  <si>
    <t>Pour application à partir du 1er janvier N+1</t>
  </si>
  <si>
    <t>Un seul tarif par catégorie : pas de distinction selon la nature d'hébergement ou le type de taxation (réelle/ forfaitaire)</t>
  </si>
  <si>
    <t>Si plusieurs périodes de perception, mettre le tableau global pour chaque période (même si les tarifs sont identiques)</t>
  </si>
  <si>
    <t>En cas de taxe forfaitaire, penser à l'abattement obligatoire (établi selon le nombre de nuitées taxables) sur la capacité d'accueil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</si>
</sst>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&quot; €&quot;_-;\-* #,##0.00&quot; €&quot;_-;_-* \-??&quot; €&quot;_-;_-@_-"/>
    <numFmt numFmtId="166" formatCode="#,##0.00&quot; €&quot;;[RED]#,##0.00&quot; €&quot;"/>
    <numFmt numFmtId="167" formatCode="0\ %"/>
    <numFmt numFmtId="168" formatCode="General"/>
    <numFmt numFmtId="169" formatCode="0.00\ %"/>
    <numFmt numFmtId="170" formatCode="0.0%"/>
    <numFmt numFmtId="171" formatCode="0.00000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right"/>
    </xf>
    <xf numFmtId="164" fontId="1" fillId="2" borderId="0" xfId="0" applyFont="1" applyFill="1" applyAlignment="1">
      <alignment horizontal="left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/>
    </xf>
    <xf numFmtId="164" fontId="0" fillId="0" borderId="1" xfId="0" applyBorder="1" applyAlignment="1">
      <alignment horizontal="center" vertical="center"/>
    </xf>
    <xf numFmtId="164" fontId="0" fillId="0" borderId="1" xfId="0" applyFont="1" applyBorder="1" applyAlignment="1">
      <alignment horizontal="left"/>
    </xf>
    <xf numFmtId="166" fontId="0" fillId="0" borderId="1" xfId="0" applyNumberFormat="1" applyBorder="1" applyAlignment="1">
      <alignment horizontal="center" vertical="center"/>
    </xf>
    <xf numFmtId="164" fontId="0" fillId="0" borderId="1" xfId="0" applyFont="1" applyBorder="1" applyAlignment="1">
      <alignment horizontal="left" wrapText="1"/>
    </xf>
    <xf numFmtId="166" fontId="0" fillId="0" borderId="1" xfId="0" applyNumberFormat="1" applyFill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4" fontId="1" fillId="0" borderId="0" xfId="0" applyFont="1" applyBorder="1" applyAlignment="1">
      <alignment horizontal="left"/>
    </xf>
    <xf numFmtId="167" fontId="1" fillId="2" borderId="0" xfId="19" applyFont="1" applyFill="1" applyBorder="1" applyAlignment="1" applyProtection="1">
      <alignment horizontal="left"/>
      <protection/>
    </xf>
    <xf numFmtId="164" fontId="0" fillId="0" borderId="2" xfId="0" applyBorder="1" applyAlignment="1">
      <alignment/>
    </xf>
    <xf numFmtId="164" fontId="0" fillId="0" borderId="3" xfId="0" applyBorder="1" applyAlignment="1">
      <alignment horizontal="center"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0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 horizontal="center"/>
    </xf>
    <xf numFmtId="164" fontId="0" fillId="0" borderId="7" xfId="0" applyBorder="1" applyAlignment="1">
      <alignment/>
    </xf>
    <xf numFmtId="164" fontId="1" fillId="0" borderId="7" xfId="0" applyFont="1" applyBorder="1" applyAlignment="1">
      <alignment horizontal="right"/>
    </xf>
    <xf numFmtId="164" fontId="1" fillId="0" borderId="7" xfId="0" applyFont="1" applyBorder="1" applyAlignment="1">
      <alignment horizontal="left"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2" fillId="0" borderId="0" xfId="0" applyFont="1" applyAlignment="1">
      <alignment/>
    </xf>
    <xf numFmtId="164" fontId="0" fillId="0" borderId="0" xfId="0" applyBorder="1" applyAlignment="1">
      <alignment horizontal="center"/>
    </xf>
    <xf numFmtId="164" fontId="1" fillId="0" borderId="1" xfId="0" applyFont="1" applyBorder="1" applyAlignment="1">
      <alignment horizontal="center" vertical="center" wrapText="1"/>
    </xf>
    <xf numFmtId="164" fontId="1" fillId="0" borderId="9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3" borderId="1" xfId="0" applyFont="1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165" fontId="0" fillId="0" borderId="9" xfId="20" applyFont="1" applyFill="1" applyBorder="1" applyAlignment="1" applyProtection="1">
      <alignment horizontal="center" vertical="center"/>
      <protection/>
    </xf>
    <xf numFmtId="165" fontId="0" fillId="0" borderId="0" xfId="20" applyFont="1" applyFill="1" applyBorder="1" applyAlignment="1" applyProtection="1">
      <alignment horizontal="center" vertical="center"/>
      <protection/>
    </xf>
    <xf numFmtId="164" fontId="0" fillId="3" borderId="1" xfId="0" applyFill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9" fontId="0" fillId="2" borderId="1" xfId="19" applyNumberFormat="1" applyFont="1" applyFill="1" applyBorder="1" applyAlignment="1" applyProtection="1">
      <alignment horizontal="center" vertical="center"/>
      <protection/>
    </xf>
    <xf numFmtId="169" fontId="0" fillId="0" borderId="1" xfId="19" applyNumberFormat="1" applyFont="1" applyFill="1" applyBorder="1" applyAlignment="1" applyProtection="1">
      <alignment horizontal="center" vertical="center"/>
      <protection/>
    </xf>
    <xf numFmtId="170" fontId="0" fillId="0" borderId="9" xfId="19" applyNumberFormat="1" applyFont="1" applyFill="1" applyBorder="1" applyAlignment="1" applyProtection="1">
      <alignment/>
      <protection/>
    </xf>
    <xf numFmtId="170" fontId="0" fillId="0" borderId="0" xfId="19" applyNumberFormat="1" applyFont="1" applyFill="1" applyBorder="1" applyAlignment="1" applyProtection="1">
      <alignment/>
      <protection/>
    </xf>
    <xf numFmtId="164" fontId="3" fillId="0" borderId="0" xfId="0" applyFont="1" applyBorder="1" applyAlignment="1">
      <alignment/>
    </xf>
    <xf numFmtId="166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 vertical="center"/>
    </xf>
    <xf numFmtId="164" fontId="0" fillId="0" borderId="10" xfId="0" applyBorder="1" applyAlignment="1">
      <alignment/>
    </xf>
    <xf numFmtId="164" fontId="0" fillId="0" borderId="11" xfId="0" applyBorder="1" applyAlignment="1">
      <alignment horizontal="center"/>
    </xf>
    <xf numFmtId="164" fontId="3" fillId="0" borderId="11" xfId="0" applyFont="1" applyBorder="1" applyAlignment="1">
      <alignment/>
    </xf>
    <xf numFmtId="166" fontId="3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 vertical="center"/>
    </xf>
    <xf numFmtId="164" fontId="0" fillId="0" borderId="12" xfId="0" applyBorder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71" fontId="0" fillId="0" borderId="0" xfId="0" applyNumberFormat="1" applyFont="1" applyAlignment="1">
      <alignment/>
    </xf>
    <xf numFmtId="164" fontId="0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F18"/>
  <sheetViews>
    <sheetView tabSelected="1" zoomScaleSheetLayoutView="100" workbookViewId="0" topLeftCell="A1">
      <selection activeCell="F2" sqref="F2"/>
    </sheetView>
  </sheetViews>
  <sheetFormatPr defaultColWidth="10.28125" defaultRowHeight="12.75"/>
  <cols>
    <col min="1" max="2" width="11.00390625" style="0" customWidth="1"/>
    <col min="3" max="3" width="3.00390625" style="1" customWidth="1"/>
    <col min="4" max="4" width="42.57421875" style="0" customWidth="1"/>
    <col min="5" max="6" width="14.140625" style="0" customWidth="1"/>
    <col min="7" max="16384" width="11.00390625" style="0" customWidth="1"/>
  </cols>
  <sheetData>
    <row r="2" spans="4:5" ht="12.75">
      <c r="D2" s="2" t="s">
        <v>0</v>
      </c>
      <c r="E2" s="3">
        <v>2024</v>
      </c>
    </row>
    <row r="3" ht="12.75">
      <c r="D3" s="1" t="s">
        <v>1</v>
      </c>
    </row>
    <row r="5" spans="3:6" ht="12.75">
      <c r="C5" s="4" t="s">
        <v>2</v>
      </c>
      <c r="D5" s="5" t="s">
        <v>3</v>
      </c>
      <c r="E5" s="4" t="s">
        <v>4</v>
      </c>
      <c r="F5" s="4" t="s">
        <v>5</v>
      </c>
    </row>
    <row r="6" spans="3:6" ht="12.75">
      <c r="C6" s="6">
        <v>1</v>
      </c>
      <c r="D6" s="7" t="s">
        <v>6</v>
      </c>
      <c r="E6" s="8">
        <v>0.7</v>
      </c>
      <c r="F6" s="8">
        <v>4.6</v>
      </c>
    </row>
    <row r="7" spans="3:6" ht="38.25">
      <c r="C7" s="6">
        <v>2</v>
      </c>
      <c r="D7" s="9" t="s">
        <v>7</v>
      </c>
      <c r="E7" s="8">
        <v>0.7</v>
      </c>
      <c r="F7" s="8">
        <v>3.3</v>
      </c>
    </row>
    <row r="8" spans="3:6" ht="38.25">
      <c r="C8" s="6">
        <v>3</v>
      </c>
      <c r="D8" s="9" t="s">
        <v>8</v>
      </c>
      <c r="E8" s="8">
        <v>0.7</v>
      </c>
      <c r="F8" s="8">
        <v>2.5</v>
      </c>
    </row>
    <row r="9" spans="3:6" ht="38.25">
      <c r="C9" s="6">
        <v>4</v>
      </c>
      <c r="D9" s="9" t="s">
        <v>9</v>
      </c>
      <c r="E9" s="8">
        <v>0.5</v>
      </c>
      <c r="F9" s="8">
        <v>1.6</v>
      </c>
    </row>
    <row r="10" spans="3:6" ht="51">
      <c r="C10" s="6">
        <v>5</v>
      </c>
      <c r="D10" s="9" t="s">
        <v>10</v>
      </c>
      <c r="E10" s="10">
        <v>0.3</v>
      </c>
      <c r="F10" s="8">
        <v>1</v>
      </c>
    </row>
    <row r="11" spans="3:6" ht="58.5">
      <c r="C11" s="6">
        <v>6</v>
      </c>
      <c r="D11" s="9" t="s">
        <v>11</v>
      </c>
      <c r="E11" s="10">
        <v>0.2</v>
      </c>
      <c r="F11" s="8">
        <v>0.8</v>
      </c>
    </row>
    <row r="12" spans="3:6" ht="89.25">
      <c r="C12" s="6">
        <v>7</v>
      </c>
      <c r="D12" s="9" t="s">
        <v>12</v>
      </c>
      <c r="E12" s="10">
        <v>0.2</v>
      </c>
      <c r="F12" s="8">
        <v>0.6</v>
      </c>
    </row>
    <row r="13" spans="3:6" ht="63.75">
      <c r="C13" s="6">
        <v>8</v>
      </c>
      <c r="D13" s="9" t="s">
        <v>13</v>
      </c>
      <c r="E13" s="10">
        <v>0.2</v>
      </c>
      <c r="F13" s="8">
        <v>0.2</v>
      </c>
    </row>
    <row r="14" ht="12.75">
      <c r="C14" s="11"/>
    </row>
    <row r="15" spans="3:6" ht="38.25">
      <c r="C15" s="6">
        <v>9</v>
      </c>
      <c r="D15" s="9" t="s">
        <v>14</v>
      </c>
      <c r="E15" s="12">
        <v>0.01</v>
      </c>
      <c r="F15" s="12">
        <v>0.05</v>
      </c>
    </row>
    <row r="17" spans="4:6" ht="12.75">
      <c r="D17" s="13" t="s">
        <v>15</v>
      </c>
      <c r="E17" s="13"/>
      <c r="F17" s="13"/>
    </row>
    <row r="18" spans="4:5" ht="12.75">
      <c r="D18" s="2" t="s">
        <v>16</v>
      </c>
      <c r="E18" s="14">
        <v>0.1</v>
      </c>
    </row>
  </sheetData>
  <sheetProtection selectLockedCells="1" selectUnlockedCells="1"/>
  <mergeCells count="1">
    <mergeCell ref="D17:F1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5"/>
  <sheetViews>
    <sheetView zoomScale="85" zoomScaleNormal="85" zoomScaleSheetLayoutView="85" workbookViewId="0" topLeftCell="A1">
      <selection activeCell="O13" sqref="O13"/>
    </sheetView>
  </sheetViews>
  <sheetFormatPr defaultColWidth="10.28125" defaultRowHeight="12.75"/>
  <cols>
    <col min="1" max="1" width="5.28125" style="0" customWidth="1"/>
    <col min="2" max="2" width="5.00390625" style="0" customWidth="1"/>
    <col min="3" max="3" width="3.00390625" style="1" customWidth="1"/>
    <col min="4" max="4" width="42.28125" style="0" customWidth="1"/>
    <col min="5" max="5" width="18.28125" style="1" customWidth="1"/>
    <col min="6" max="6" width="18.00390625" style="0" customWidth="1"/>
    <col min="7" max="7" width="19.8515625" style="0" customWidth="1"/>
    <col min="8" max="9" width="6.00390625" style="0" customWidth="1"/>
    <col min="10" max="10" width="44.421875" style="0" customWidth="1"/>
    <col min="11" max="16384" width="11.00390625" style="0" customWidth="1"/>
  </cols>
  <sheetData>
    <row r="1" ht="13.5"/>
    <row r="2" spans="2:9" ht="12.75">
      <c r="B2" s="15"/>
      <c r="C2" s="16"/>
      <c r="D2" s="17"/>
      <c r="E2" s="16"/>
      <c r="F2" s="17"/>
      <c r="G2" s="17"/>
      <c r="H2" s="18"/>
      <c r="I2" s="19"/>
    </row>
    <row r="3" spans="2:10" ht="12.75">
      <c r="B3" s="20"/>
      <c r="C3" s="21"/>
      <c r="D3" s="22"/>
      <c r="E3" s="23" t="s">
        <v>0</v>
      </c>
      <c r="F3" s="24">
        <f>'Barème applicable'!E2</f>
        <v>2024</v>
      </c>
      <c r="G3" s="25"/>
      <c r="H3" s="26"/>
      <c r="I3" s="19"/>
      <c r="J3" s="27" t="s">
        <v>17</v>
      </c>
    </row>
    <row r="4" spans="2:9" ht="12.75">
      <c r="B4" s="20"/>
      <c r="C4" s="28"/>
      <c r="D4" s="19"/>
      <c r="E4" s="28"/>
      <c r="F4" s="19"/>
      <c r="G4" s="19"/>
      <c r="H4" s="26"/>
      <c r="I4" s="19"/>
    </row>
    <row r="5" spans="2:10" ht="29.25" customHeight="1">
      <c r="B5" s="20"/>
      <c r="C5" s="4" t="s">
        <v>2</v>
      </c>
      <c r="D5" s="4" t="s">
        <v>3</v>
      </c>
      <c r="E5" s="29" t="s">
        <v>18</v>
      </c>
      <c r="F5" s="29" t="s">
        <v>19</v>
      </c>
      <c r="G5" s="4" t="s">
        <v>20</v>
      </c>
      <c r="H5" s="30"/>
      <c r="I5" s="31"/>
      <c r="J5" s="32" t="s">
        <v>21</v>
      </c>
    </row>
    <row r="6" spans="2:10" ht="12.75">
      <c r="B6" s="20"/>
      <c r="C6" s="6">
        <v>1</v>
      </c>
      <c r="D6" s="7" t="s">
        <v>6</v>
      </c>
      <c r="E6" s="33"/>
      <c r="F6" s="8">
        <f>ROUND((E6)*'Barème applicable'!$E$18,2)</f>
        <v>0</v>
      </c>
      <c r="G6" s="8">
        <f aca="true" t="shared" si="0" ref="G6:G13">(E6+F6)</f>
        <v>0</v>
      </c>
      <c r="H6" s="34"/>
      <c r="I6" s="35"/>
      <c r="J6" s="36">
        <f>IF(E6&lt;'Barème applicable'!E6,"tarif en dehors du barème applicable (trop bas)",IF(E6&gt;'Barème applicable'!F6,"tarif en dehors du barème applicable (trop élevé)",IF(E6&lt;E7,"tarif inférieur à la catégorie n° "&amp;C7,"ok")))</f>
        <v>0</v>
      </c>
    </row>
    <row r="7" spans="2:10" ht="38.25">
      <c r="B7" s="20"/>
      <c r="C7" s="6">
        <v>2</v>
      </c>
      <c r="D7" s="9" t="s">
        <v>7</v>
      </c>
      <c r="E7" s="33"/>
      <c r="F7" s="8">
        <f>ROUND((E7)*'Barème applicable'!$E$18,2)</f>
        <v>0</v>
      </c>
      <c r="G7" s="8">
        <f t="shared" si="0"/>
        <v>0</v>
      </c>
      <c r="H7" s="34"/>
      <c r="I7" s="35"/>
      <c r="J7" s="36">
        <f>IF(E7&lt;'Barème applicable'!E7,"tarif en dehors du barème applicable (trop bas)",IF(E7&gt;'Barème applicable'!F7,"tarif en dehors du barème applicable (trop élevé)",IF(E7&gt;E6,"tarif supérieur à la catégorie n° "&amp;C6,IF(E7&lt;E8,"tarif inférieur à la catégorie n° "&amp;C8,"ok"))))</f>
        <v>0</v>
      </c>
    </row>
    <row r="8" spans="2:10" ht="38.25">
      <c r="B8" s="20"/>
      <c r="C8" s="6">
        <v>3</v>
      </c>
      <c r="D8" s="9" t="s">
        <v>8</v>
      </c>
      <c r="E8" s="33"/>
      <c r="F8" s="8">
        <f>ROUND((E8)*'Barème applicable'!$E$18,2)</f>
        <v>0</v>
      </c>
      <c r="G8" s="8">
        <f t="shared" si="0"/>
        <v>0</v>
      </c>
      <c r="H8" s="34"/>
      <c r="I8" s="35"/>
      <c r="J8" s="36">
        <f>IF(E8&lt;'Barème applicable'!E8,"tarif en dehors du barème applicable (trop bas)",IF(E8&gt;'Barème applicable'!F8,"tarif en dehors du barème applicable (trop élevé)",IF(E8&gt;E7,"tarif supérieur à la catégorie n° "&amp;C7,IF(E8&lt;E9,"tarif inférieur à la catégorie n° "&amp;C9,"ok"))))</f>
        <v>0</v>
      </c>
    </row>
    <row r="9" spans="2:10" ht="38.25">
      <c r="B9" s="20"/>
      <c r="C9" s="6">
        <v>4</v>
      </c>
      <c r="D9" s="9" t="s">
        <v>9</v>
      </c>
      <c r="E9" s="33"/>
      <c r="F9" s="8">
        <f>ROUND((E9)*'Barème applicable'!$E$18,2)</f>
        <v>0</v>
      </c>
      <c r="G9" s="8">
        <f t="shared" si="0"/>
        <v>0</v>
      </c>
      <c r="H9" s="34"/>
      <c r="I9" s="35"/>
      <c r="J9" s="36">
        <f>IF(E9&lt;'Barème applicable'!E9,"tarif en dehors du barème applicable (trop bas)",IF(E9&gt;'Barème applicable'!F9,"tarif en dehors du barème applicable (trop élevé)",IF(E9&gt;E8,"tarif supérieur à la catégorie n° "&amp;C8,IF(E9&lt;E10,"tarif inférieur à la catégorie n° "&amp;C10,"ok"))))</f>
        <v>0</v>
      </c>
    </row>
    <row r="10" spans="2:10" ht="51">
      <c r="B10" s="20"/>
      <c r="C10" s="6">
        <v>5</v>
      </c>
      <c r="D10" s="9" t="s">
        <v>10</v>
      </c>
      <c r="E10" s="33"/>
      <c r="F10" s="8">
        <f>ROUND((E10)*'Barème applicable'!$E$18,2)</f>
        <v>0</v>
      </c>
      <c r="G10" s="8">
        <f t="shared" si="0"/>
        <v>0</v>
      </c>
      <c r="H10" s="34"/>
      <c r="I10" s="35"/>
      <c r="J10" s="36">
        <f>IF(E10&lt;'Barème applicable'!E10,"tarif en dehors du barème applicable (trop bas)",IF(E10&gt;'Barème applicable'!F10,"tarif en dehors du barème applicable (trop élevé)",IF(E10&gt;E9,"tarif supérieur à la catégorie n° "&amp;C9,IF(E10&lt;E11,"tarif inférieur à la catégorie n° "&amp;C11,"ok"))))</f>
        <v>0</v>
      </c>
    </row>
    <row r="11" spans="2:10" ht="63.75">
      <c r="B11" s="20"/>
      <c r="C11" s="6">
        <v>6</v>
      </c>
      <c r="D11" s="9" t="s">
        <v>11</v>
      </c>
      <c r="E11" s="33"/>
      <c r="F11" s="8">
        <f>ROUND((E11)*'Barème applicable'!$E$18,2)</f>
        <v>0</v>
      </c>
      <c r="G11" s="8">
        <f t="shared" si="0"/>
        <v>0</v>
      </c>
      <c r="H11" s="34"/>
      <c r="I11" s="35"/>
      <c r="J11" s="36">
        <f>IF(E11&lt;'Barème applicable'!E11,"tarif en dehors du barème applicable (trop bas)",IF(E11&gt;'Barème applicable'!F11,"tarif en dehors du barème applicable (trop élevé)",IF(E11&gt;E10,"tarif supérieur à la catégorie n° "&amp;C10,IF(E11&lt;E12,"tarif inférieur à la catégorie n° "&amp;C12,"ok"))))</f>
        <v>0</v>
      </c>
    </row>
    <row r="12" spans="2:10" ht="89.25">
      <c r="B12" s="20"/>
      <c r="C12" s="6">
        <v>7</v>
      </c>
      <c r="D12" s="9" t="s">
        <v>12</v>
      </c>
      <c r="E12" s="33"/>
      <c r="F12" s="8">
        <f>ROUND((E12)*'Barème applicable'!$E$18,2)</f>
        <v>0</v>
      </c>
      <c r="G12" s="8">
        <f t="shared" si="0"/>
        <v>0</v>
      </c>
      <c r="H12" s="34"/>
      <c r="I12" s="35"/>
      <c r="J12" s="36">
        <f>IF(E12&lt;'Barème applicable'!E12,"tarif en dehors du barème applicable (trop bas)",IF(E12&gt;'Barème applicable'!F12,"tarif en dehors du barème applicable (trop élevé)",IF(E12&gt;E11,"tarif supérieur à la catégorie n° "&amp;C11,IF(E12&lt;E13,"tarif inférieur à la catégorie n° "&amp;C13,"ok"))))</f>
        <v>0</v>
      </c>
    </row>
    <row r="13" spans="2:10" ht="63.75">
      <c r="B13" s="20"/>
      <c r="C13" s="6">
        <v>8</v>
      </c>
      <c r="D13" s="9" t="s">
        <v>13</v>
      </c>
      <c r="E13" s="33"/>
      <c r="F13" s="8">
        <f>ROUND((E13)*'Barème applicable'!$E$18,2)</f>
        <v>0</v>
      </c>
      <c r="G13" s="8">
        <f t="shared" si="0"/>
        <v>0</v>
      </c>
      <c r="H13" s="34"/>
      <c r="I13" s="35"/>
      <c r="J13" s="36">
        <f>IF(E13&lt;'Barème applicable'!E13,"tarif en dehors du barème applicable (trop bas)",IF(E13&gt;'Barème applicable'!F13,"tarif en dehors du barème applicable (trop élevé)",IF(E13&gt;E12,"tarif supérieur à la catégorie n° "&amp;C12,"ok")))</f>
        <v>0</v>
      </c>
    </row>
    <row r="14" spans="2:9" ht="12.75">
      <c r="B14" s="20"/>
      <c r="C14" s="37"/>
      <c r="D14" s="19"/>
      <c r="E14" s="28"/>
      <c r="F14" s="28"/>
      <c r="G14" s="28"/>
      <c r="H14" s="26"/>
      <c r="I14" s="19"/>
    </row>
    <row r="15" spans="2:10" ht="38.25">
      <c r="B15" s="20"/>
      <c r="C15" s="6">
        <v>9</v>
      </c>
      <c r="D15" s="9" t="s">
        <v>14</v>
      </c>
      <c r="E15" s="38"/>
      <c r="F15" s="39">
        <f>ROUND(E15*'Barème applicable'!$E$18,4)</f>
        <v>0</v>
      </c>
      <c r="G15" s="39">
        <f aca="true" t="shared" si="1" ref="G15:G16">(E15+F15)</f>
        <v>0</v>
      </c>
      <c r="H15" s="40"/>
      <c r="I15" s="41"/>
      <c r="J15" s="36">
        <f>IF(E15&lt;'Barème applicable'!E15,"taux en dehors du barème applicable (trop bas)",IF(E15&gt;'Barème applicable'!F15,"taux en dehors du barème applicable (trop élevé)","ok"))</f>
        <v>0</v>
      </c>
    </row>
    <row r="16" spans="2:9" ht="12.75">
      <c r="B16" s="20"/>
      <c r="C16" s="28"/>
      <c r="D16" s="42" t="s">
        <v>22</v>
      </c>
      <c r="E16" s="43">
        <f>MAX(E6:E13)</f>
        <v>0</v>
      </c>
      <c r="F16" s="44">
        <f>ROUND((E16)*'Barème applicable'!$E$18,2)</f>
        <v>0</v>
      </c>
      <c r="G16" s="44">
        <f t="shared" si="1"/>
        <v>0</v>
      </c>
      <c r="H16" s="26"/>
      <c r="I16" s="19"/>
    </row>
    <row r="17" spans="2:9" ht="13.5">
      <c r="B17" s="45"/>
      <c r="C17" s="46"/>
      <c r="D17" s="47"/>
      <c r="E17" s="48"/>
      <c r="F17" s="49"/>
      <c r="G17" s="49"/>
      <c r="H17" s="50"/>
      <c r="I17" s="19"/>
    </row>
    <row r="18" ht="18" customHeight="1"/>
    <row r="19" spans="2:10" ht="12.75">
      <c r="B19" s="51" t="s">
        <v>23</v>
      </c>
      <c r="E19" s="51"/>
      <c r="F19" s="51"/>
      <c r="G19" s="51"/>
      <c r="J19" s="52" t="s">
        <v>24</v>
      </c>
    </row>
    <row r="20" spans="2:10" ht="12.75">
      <c r="B20" s="53" t="s">
        <v>25</v>
      </c>
      <c r="E20" s="53"/>
      <c r="F20" s="53"/>
      <c r="G20" s="53"/>
      <c r="J20" s="54" t="s">
        <v>26</v>
      </c>
    </row>
    <row r="21" spans="2:10" ht="12.75">
      <c r="B21" t="s">
        <v>27</v>
      </c>
      <c r="E21" s="53"/>
      <c r="F21" s="53"/>
      <c r="G21" s="53"/>
      <c r="J21" t="s">
        <v>28</v>
      </c>
    </row>
    <row r="22" spans="2:7" ht="12.75">
      <c r="B22" s="53" t="s">
        <v>29</v>
      </c>
      <c r="E22" s="53"/>
      <c r="F22" s="53"/>
      <c r="G22" s="53"/>
    </row>
    <row r="23" ht="12.75">
      <c r="B23" s="55" t="s">
        <v>30</v>
      </c>
    </row>
    <row r="24" ht="12.75">
      <c r="B24" s="53" t="s">
        <v>31</v>
      </c>
    </row>
    <row r="25" ht="12.75">
      <c r="B25" s="5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2023-01-27T16:00:36Z</dcterms:created>
  <cp:category/>
  <cp:version/>
  <cp:contentType/>
  <cp:contentStatus/>
  <cp:revision>1</cp:revision>
</cp:coreProperties>
</file>